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Доходы.№2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" l="1"/>
  <c r="D53" i="2"/>
  <c r="E53" i="2"/>
  <c r="C53" i="2"/>
  <c r="F56" i="2"/>
  <c r="D51" i="2"/>
  <c r="D60" i="2"/>
  <c r="E60" i="2"/>
  <c r="C60" i="2"/>
  <c r="D24" i="2" l="1"/>
  <c r="D23" i="2" s="1"/>
  <c r="D22" i="2" s="1"/>
  <c r="E24" i="2"/>
  <c r="E23" i="2" s="1"/>
  <c r="E22" i="2" s="1"/>
  <c r="C24" i="2"/>
  <c r="C23" i="2" s="1"/>
  <c r="C22" i="2" s="1"/>
  <c r="F62" i="2" l="1"/>
  <c r="D63" i="2" l="1"/>
  <c r="E63" i="2"/>
  <c r="C63" i="2"/>
  <c r="F64" i="2"/>
  <c r="F67" i="2" l="1"/>
  <c r="D79" i="2"/>
  <c r="E79" i="2"/>
  <c r="C79" i="2"/>
  <c r="D59" i="2"/>
  <c r="C15" i="2" l="1"/>
  <c r="C77" i="2"/>
  <c r="C75" i="2"/>
  <c r="C68" i="2"/>
  <c r="C59" i="2"/>
  <c r="C51" i="2"/>
  <c r="C48" i="2"/>
  <c r="C46" i="2"/>
  <c r="C44" i="2"/>
  <c r="C37" i="2"/>
  <c r="C35" i="2"/>
  <c r="C32" i="2"/>
  <c r="C31" i="2" s="1"/>
  <c r="C58" i="2" l="1"/>
  <c r="C57" i="2" s="1"/>
  <c r="C43" i="2"/>
  <c r="C34" i="2"/>
  <c r="F55" i="2"/>
  <c r="E15" i="2"/>
  <c r="F21" i="2"/>
  <c r="F19" i="2"/>
  <c r="D77" i="2"/>
  <c r="E77" i="2"/>
  <c r="C14" i="2" l="1"/>
  <c r="C13" i="2" l="1"/>
  <c r="C12" i="2" s="1"/>
  <c r="C81" i="2" s="1"/>
  <c r="F76" i="2"/>
  <c r="E75" i="2"/>
  <c r="D75" i="2"/>
  <c r="F54" i="2"/>
  <c r="F52" i="2"/>
  <c r="E51" i="2"/>
  <c r="E37" i="2"/>
  <c r="E68" i="2"/>
  <c r="F18" i="2"/>
  <c r="D68" i="2"/>
  <c r="D58" i="2" s="1"/>
  <c r="D57" i="2" s="1"/>
  <c r="D37" i="2"/>
  <c r="E46" i="2"/>
  <c r="D46" i="2"/>
  <c r="F50" i="2"/>
  <c r="F49" i="2"/>
  <c r="E48" i="2"/>
  <c r="D48" i="2"/>
  <c r="E59" i="2" l="1"/>
  <c r="E58" i="2" s="1"/>
  <c r="E57" i="2" s="1"/>
  <c r="F75" i="2"/>
  <c r="F48" i="2"/>
  <c r="F51" i="2"/>
  <c r="F53" i="2"/>
  <c r="F63" i="2"/>
  <c r="F73" i="2"/>
  <c r="F71" i="2"/>
  <c r="F61" i="2"/>
  <c r="F66" i="2"/>
  <c r="F47" i="2"/>
  <c r="F45" i="2"/>
  <c r="F41" i="2"/>
  <c r="F40" i="2"/>
  <c r="F36" i="2"/>
  <c r="F33" i="2"/>
  <c r="F28" i="2"/>
  <c r="F27" i="2"/>
  <c r="F26" i="2"/>
  <c r="F25" i="2"/>
  <c r="F17" i="2"/>
  <c r="E44" i="2"/>
  <c r="E43" i="2" s="1"/>
  <c r="E35" i="2"/>
  <c r="E34" i="2" s="1"/>
  <c r="E32" i="2"/>
  <c r="E31" i="2" s="1"/>
  <c r="E14" i="2"/>
  <c r="D44" i="2"/>
  <c r="D35" i="2"/>
  <c r="D32" i="2"/>
  <c r="D31" i="2" s="1"/>
  <c r="D15" i="2"/>
  <c r="D14" i="2" s="1"/>
  <c r="F22" i="2" l="1"/>
  <c r="E13" i="2"/>
  <c r="E12" i="2" s="1"/>
  <c r="E81" i="2" s="1"/>
  <c r="F35" i="2"/>
  <c r="F44" i="2"/>
  <c r="F60" i="2"/>
  <c r="F24" i="2"/>
  <c r="F31" i="2"/>
  <c r="F65" i="2"/>
  <c r="F37" i="2"/>
  <c r="F15" i="2"/>
  <c r="F14" i="2" s="1"/>
  <c r="F43" i="2"/>
  <c r="F32" i="2"/>
  <c r="F46" i="2"/>
  <c r="D34" i="2"/>
  <c r="D13" i="2" s="1"/>
  <c r="F23" i="2"/>
  <c r="F38" i="2"/>
  <c r="F68" i="2"/>
  <c r="D12" i="2" l="1"/>
  <c r="D81" i="2" s="1"/>
  <c r="F34" i="2"/>
  <c r="F57" i="2"/>
  <c r="F58" i="2"/>
  <c r="F59" i="2"/>
  <c r="F13" i="2" l="1"/>
  <c r="F81" i="2" l="1"/>
  <c r="F80" i="2" s="1"/>
  <c r="F79" i="2" s="1"/>
  <c r="F78" i="2" s="1"/>
  <c r="F77" i="2" s="1"/>
  <c r="F12" i="2"/>
</calcChain>
</file>

<file path=xl/sharedStrings.xml><?xml version="1.0" encoding="utf-8"?>
<sst xmlns="http://schemas.openxmlformats.org/spreadsheetml/2006/main" count="130" uniqueCount="129">
  <si>
    <t>К решению Совета народных депутатов муниципального</t>
  </si>
  <si>
    <t>тыс. руб.</t>
  </si>
  <si>
    <t>Коды бюджетной классификации</t>
  </si>
  <si>
    <t>000 1 00 00000 00 0000 000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</si>
  <si>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</si>
  <si>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</si>
  <si>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</si>
  <si>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</si>
  <si>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</si>
  <si>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</si>
  <si>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</si>
  <si>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</si>
  <si>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</si>
  <si>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000 1 01 02030 01 1000 110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</si>
  <si>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</si>
  <si>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</si>
  <si>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</si>
  <si>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</si>
  <si>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</si>
  <si>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000 1 03 02100 01 0000 110</t>
  </si>
  <si>
    <t>Доходы от уплаты акцизов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</si>
  <si>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</si>
  <si>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 Федеральным законом 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</si>
  <si>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</si>
  <si>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</si>
  <si>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</si>
  <si>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 Федеральным законом 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</si>
  <si>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</si>
  <si>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</si>
  <si>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000 1 0 50000 00 0000 0000</t>
  </si>
  <si>
    <t>Налоги на совокупный доход</t>
  </si>
  <si>
    <t>0001 05 03000 01 0000 110</t>
  </si>
  <si>
    <t>Единый сельскохозяйственный налог</t>
  </si>
  <si>
    <t>000 1 05 03010 01 1000 110</t>
  </si>
  <si>
    <t>Единый сельскохозяйственный налог (ЕСХН)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</si>
  <si>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</si>
  <si>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</si>
  <si>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</si>
  <si>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</si>
  <si>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</si>
  <si>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</si>
  <si>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</si>
  <si>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</si>
  <si>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000 1 06 06010 00 0000 110</t>
  </si>
  <si>
    <t>Земельный налог, взимаемый по ставке, установленной подп.1 п.1 ст.394 НК РФ</t>
  </si>
  <si>
    <t>000 1 06 06033 10 1000 110</t>
  </si>
  <si>
    <t>Земельный налог с организаций, обладающих земельным участком, расположенным в границах сельских поселений</t>
  </si>
  <si>
    <t>000 1 06 06043 10 1000 110</t>
  </si>
  <si>
    <t>Земельный налог с физических лиц, обладающих земельным участком, расположенным в границах сельских поселений</t>
  </si>
  <si>
    <t>Неналоговые доходы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</si>
  <si>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</si>
  <si>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</si>
  <si>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</si>
  <si>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>000 1 16 07090 10 0000 140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</si>
  <si>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</si>
  <si>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</si>
  <si>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</si>
  <si>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</si>
  <si>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</si>
  <si>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</si>
  <si>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</si>
  <si>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</si>
  <si>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</si>
  <si>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</si>
  <si>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Дотации бюджетам сельских поселений на выравнивание бюджетной обеспеченности</t>
  </si>
  <si>
    <t>Субвенции бюджетам субъектов Российской Федерации и муниципальных образований</t>
  </si>
  <si>
    <t>000 2 02 300000 00 0000 150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</si>
  <si>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</si>
  <si>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</si>
  <si>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</si>
  <si>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</si>
  <si>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</si>
  <si>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Наименование  дохода</t>
  </si>
  <si>
    <t>Фактическое исполнение</t>
  </si>
  <si>
    <t>Приложение №2</t>
  </si>
  <si>
    <t>Уточненный план</t>
  </si>
  <si>
    <t>Процент исполнения к уточненному плану, %</t>
  </si>
  <si>
    <t>000 2 02 29999 10 0000 150</t>
  </si>
  <si>
    <t>000 2 02 20000 00 0000 150</t>
  </si>
  <si>
    <t>Субсидии бюджетам бюджетной системы Российской Федерации(межбюджетные субсидии)</t>
  </si>
  <si>
    <t>Прочие субсидии бюджетам сельских поселений</t>
  </si>
  <si>
    <t>образования «Уляпское сельское поселение»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</si>
  <si>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</si>
  <si>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</si>
  <si>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000 1 11 05030 00 0000 120</t>
  </si>
  <si>
    <t>000 1 11 05035 10 0000 120</t>
  </si>
  <si>
    <t>ДОХОДЫ ОТ ПРОДАЖИ МАТЕРИАЛЬНЫХ И НЕМАТЕРИАЛЬНЫХ АКТИВОВ</t>
  </si>
  <si>
    <t>000 1 14 00000 00 0000 000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</si>
  <si>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</si>
  <si>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</si>
  <si>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000 1 14 02053 10 0000 410</t>
  </si>
  <si>
    <t>000 1 14 02053 10 0000 440</t>
  </si>
  <si>
    <t>Субсидии бюджетам сельских поселений на строительство и реконструкцию (модернизацию) объектов питьевого водоснабжения</t>
  </si>
  <si>
    <t>000 2 02 25243 10 0000 150</t>
  </si>
  <si>
    <t>Налоговые и неналоговые доходы</t>
  </si>
  <si>
    <t>ДОХОДЫ ОТ ОКАЗАНИЯ ПЛАТНЫХ УСЛУГ И КОМПЕНСАЦИИ ЗАТРАТ ГОСУДАРСТВА</t>
  </si>
  <si>
    <t>000 1 13 00000 00 0000 000</t>
  </si>
  <si>
    <t>Прочие доходы от компенсации затрат бюджетов сельских поселений</t>
  </si>
  <si>
    <t>000 1 13 02995 10 0000 130</t>
  </si>
  <si>
    <t>ШТРАФЫ, САНКЦИИ, ВОЗМЕЩЕНИЕ УЩЕРБА</t>
  </si>
  <si>
    <t>000 1 16 00000 00 0000 000</t>
  </si>
  <si>
    <t>ИНЫЕ МЕЖБЮДЖЕТНЫЕ ТРАНСФЕРТЫ</t>
  </si>
  <si>
    <t>000 2 02 4000 00 00000 150</t>
  </si>
  <si>
    <t>Прочие межбюджетные трансферты, передаваемые бюджетам сельских поселений</t>
  </si>
  <si>
    <t>000 2 02 49999 10 0000 150</t>
  </si>
  <si>
    <t>000 2 18 00000 00 0000 150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</si>
  <si>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</si>
  <si>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</si>
  <si>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</si>
  <si>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</si>
  <si>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000 1 01 02080 01 1000 110</t>
  </si>
  <si>
    <t>000 1 16 07010 10 0000 140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</si>
  <si>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</si>
  <si>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</si>
  <si>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</si>
  <si>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ПРОЧИЕ БЕЗВОЗМЕЗДНЫЕ ПОСТУПЛЕНИЯ</t>
  </si>
  <si>
    <t>000 2 07 00000 00 0000 000</t>
  </si>
  <si>
    <t>000 2 07 05030 10 0000 150</t>
  </si>
  <si>
    <t>Прочие безвозмездные поступления в бюджеты сельских поселений</t>
  </si>
  <si>
    <t>000 2 02 19999 10 0000 150</t>
  </si>
  <si>
    <t>Прочие дотации бюджетам сельских поселений</t>
  </si>
  <si>
    <t>000 2 02 20077 10 0000 150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</si>
  <si>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</si>
  <si>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 xml:space="preserve">Исполнение доходов бюджета муниципального образования «Уляпское сельское  поселение» за первый квартал 2024 года по кодам классификации доходов бюджета </t>
  </si>
  <si>
    <t>Фактическое исполнение за январь -март 2023 года</t>
  </si>
  <si>
    <t>январь - март 2024 года</t>
  </si>
  <si>
    <t>000 1 16 18000 02 0000 140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</si>
  <si>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</si>
  <si>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№170  от "27"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</si>
</sst>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2" fillId="0" borderId="0" xfId="0" applyNumberFormat="1" applyFont="1" applyAlignment="1">
      <alignment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109"/>
  <sheetViews>
    <sheetView tabSelected="1" workbookViewId="0">
      <selection activeCell="B5" sqref="B5:F5"/>
    </sheetView>
  </sheetViews>
  <sheetFormatPr defaultColWidth="88.5703125" defaultRowHeight="15.75" x14ac:dyDescent="0.25"/>
  <cols>
    <col min="1" max="1" width="33" style="1" customWidth="1"/>
    <col min="2" max="2" width="58.5703125" style="1" customWidth="1"/>
    <col min="3" max="4" width="17.42578125" style="1" customWidth="1"/>
    <col min="5" max="5" width="19.28515625" style="1" customWidth="1"/>
    <col min="6" max="6" width="15.28515625" style="1" customWidth="1"/>
    <col min="7" max="16384" width="88.5703125" style="1"/>
  </cols>
  <sheetData>
    <row r="1" spans="1:6" x14ac:dyDescent="0.25">
      <c r="F1" s="14"/>
    </row>
    <row r="2" spans="1:6" x14ac:dyDescent="0.25">
      <c r="B2" s="72" t="s">
        <v>74</v>
      </c>
      <c r="C2" s="72"/>
      <c r="D2" s="72"/>
      <c r="E2" s="72"/>
      <c r="F2" s="72"/>
    </row>
    <row r="3" spans="1:6" x14ac:dyDescent="0.25">
      <c r="B3" s="72" t="s">
        <v>0</v>
      </c>
      <c r="C3" s="72"/>
      <c r="D3" s="72"/>
      <c r="E3" s="72"/>
      <c r="F3" s="72"/>
    </row>
    <row r="4" spans="1:6" x14ac:dyDescent="0.25">
      <c r="B4" s="72" t="s">
        <v>81</v>
      </c>
      <c r="C4" s="72"/>
      <c r="D4" s="72"/>
      <c r="E4" s="72"/>
      <c r="F4" s="72"/>
    </row>
    <row r="5" spans="1:6" x14ac:dyDescent="0.25">
      <c r="B5" s="73" t="s">
        <v>128</v>
      </c>
      <c r="C5" s="73"/>
      <c r="D5" s="73"/>
      <c r="E5" s="73"/>
      <c r="F5" s="73"/>
    </row>
    <row r="6" spans="1:6" ht="9" customHeight="1" x14ac:dyDescent="0.25">
      <c r="A6" s="2"/>
    </row>
    <row r="7" spans="1:6" ht="15.75" customHeight="1" x14ac:dyDescent="0.25">
      <c r="A7" s="57" t="s">
        <v>123</v>
      </c>
      <c r="B7" s="57"/>
      <c r="C7" s="57"/>
      <c r="D7" s="57"/>
      <c r="E7" s="57"/>
      <c r="F7" s="57"/>
    </row>
    <row r="8" spans="1:6" ht="25.5" customHeight="1" x14ac:dyDescent="0.25">
      <c r="A8" s="57"/>
      <c r="B8" s="57"/>
      <c r="C8" s="57"/>
      <c r="D8" s="57"/>
      <c r="E8" s="57"/>
      <c r="F8" s="57"/>
    </row>
    <row r="9" spans="1:6" x14ac:dyDescent="0.25">
      <c r="F9" s="3" t="s">
        <v>1</v>
      </c>
    </row>
    <row r="10" spans="1:6" ht="15.75" customHeight="1" x14ac:dyDescent="0.25">
      <c r="A10" s="54" t="s">
        <v>2</v>
      </c>
      <c r="B10" s="54" t="s">
        <v>72</v>
      </c>
      <c r="C10" s="58" t="s">
        <v>124</v>
      </c>
      <c r="D10" s="74" t="s">
        <v>125</v>
      </c>
      <c r="E10" s="75"/>
      <c r="F10" s="58" t="s">
        <v>76</v>
      </c>
    </row>
    <row r="11" spans="1:6" ht="51.75" customHeight="1" x14ac:dyDescent="0.25">
      <c r="A11" s="54"/>
      <c r="B11" s="54"/>
      <c r="C11" s="59"/>
      <c r="D11" s="16" t="s">
        <v>75</v>
      </c>
      <c r="E11" s="16" t="s">
        <v>73</v>
      </c>
      <c r="F11" s="59"/>
    </row>
    <row r="12" spans="1:6" x14ac:dyDescent="0.25">
      <c r="A12" s="5" t="s">
        <v>3</v>
      </c>
      <c r="B12" s="6" t="s">
        <v>94</v>
      </c>
      <c r="C12" s="32">
        <f>C13+C43</f>
        <v>2014.5</v>
      </c>
      <c r="D12" s="31">
        <f>D13+D43</f>
        <v>8877</v>
      </c>
      <c r="E12" s="31">
        <f>E13+E43</f>
        <v>2925.9</v>
      </c>
      <c r="F12" s="7">
        <f>E12*100/D12</f>
        <v>32.96045961473471</v>
      </c>
    </row>
    <row r="13" spans="1:6" x14ac:dyDescent="0.25">
      <c r="A13" s="4"/>
      <c r="B13" s="6" t="s">
        <v>4</v>
      </c>
      <c r="C13" s="32">
        <f>C14+C22+C31+C34</f>
        <v>1781</v>
      </c>
      <c r="D13" s="31">
        <f>D14+D22+D31+D34</f>
        <v>6907.5999999999995</v>
      </c>
      <c r="E13" s="31">
        <f>E14+E22+E31+E34</f>
        <v>2319.8000000000002</v>
      </c>
      <c r="F13" s="7">
        <f>E13*100/D13</f>
        <v>33.583299554114319</v>
      </c>
    </row>
    <row r="14" spans="1:6" x14ac:dyDescent="0.25">
      <c r="A14" s="5" t="s">
        <v>5</v>
      </c>
      <c r="B14" s="6" t="s">
        <v>6</v>
      </c>
      <c r="C14" s="32">
        <f>C15</f>
        <v>196.29999999999998</v>
      </c>
      <c r="D14" s="31">
        <f>D15</f>
        <v>1259.0999999999999</v>
      </c>
      <c r="E14" s="31">
        <f>E15</f>
        <v>202.8</v>
      </c>
      <c r="F14" s="7">
        <f>F15</f>
        <v>16.106742911603529</v>
      </c>
    </row>
    <row r="15" spans="1:6" x14ac:dyDescent="0.25">
      <c r="A15" s="76" t="s">
        <v>7</v>
      </c>
      <c r="B15" s="77" t="s">
        <v>8</v>
      </c>
      <c r="C15" s="53">
        <f>C17+C18+C19+C21</f>
        <v>196.29999999999998</v>
      </c>
      <c r="D15" s="53">
        <f>D17+D18+D19</f>
        <v>1259.0999999999999</v>
      </c>
      <c r="E15" s="53">
        <f>E17+E18+E19+E21</f>
        <v>202.8</v>
      </c>
      <c r="F15" s="61">
        <f>E15*100/D15</f>
        <v>16.106742911603529</v>
      </c>
    </row>
    <row r="16" spans="1:6" x14ac:dyDescent="0.25">
      <c r="A16" s="76"/>
      <c r="B16" s="77"/>
      <c r="C16" s="53"/>
      <c r="D16" s="53"/>
      <c r="E16" s="53"/>
      <c r="F16" s="61"/>
    </row>
    <row r="17" spans="1:6" ht="78.75" x14ac:dyDescent="0.25">
      <c r="A17" s="4" t="s">
        <v>9</v>
      </c>
      <c r="B17" s="8" t="s">
        <v>10</v>
      </c>
      <c r="C17" s="47">
        <v>190.2</v>
      </c>
      <c r="D17" s="33">
        <v>1259.0999999999999</v>
      </c>
      <c r="E17" s="33">
        <v>199.4</v>
      </c>
      <c r="F17" s="9">
        <f>E17*100/D17</f>
        <v>15.836708760225559</v>
      </c>
    </row>
    <row r="18" spans="1:6" ht="126" x14ac:dyDescent="0.25">
      <c r="A18" s="4" t="s">
        <v>11</v>
      </c>
      <c r="B18" s="8" t="s">
        <v>12</v>
      </c>
      <c r="C18" s="47">
        <v>0.2</v>
      </c>
      <c r="D18" s="33">
        <v>0</v>
      </c>
      <c r="E18" s="33">
        <v>0.1</v>
      </c>
      <c r="F18" s="9" t="e">
        <f>E18*100/D18</f>
        <v>#DIV/0!</v>
      </c>
    </row>
    <row r="19" spans="1:6" x14ac:dyDescent="0.25">
      <c r="A19" s="54" t="s">
        <v>13</v>
      </c>
      <c r="B19" s="55" t="s">
        <v>14</v>
      </c>
      <c r="C19" s="52">
        <v>5.9</v>
      </c>
      <c r="D19" s="52">
        <v>0</v>
      </c>
      <c r="E19" s="52">
        <v>3.3</v>
      </c>
      <c r="F19" s="62" t="e">
        <f>E19*100/D19</f>
        <v>#DIV/0!</v>
      </c>
    </row>
    <row r="20" spans="1:6" ht="48.75" customHeight="1" x14ac:dyDescent="0.25">
      <c r="A20" s="54"/>
      <c r="B20" s="55"/>
      <c r="C20" s="52"/>
      <c r="D20" s="52"/>
      <c r="E20" s="52"/>
      <c r="F20" s="64"/>
    </row>
    <row r="21" spans="1:6" ht="118.5" customHeight="1" x14ac:dyDescent="0.25">
      <c r="A21" s="24" t="s">
        <v>110</v>
      </c>
      <c r="B21" s="25" t="s">
        <v>109</v>
      </c>
      <c r="C21" s="47">
        <v>0</v>
      </c>
      <c r="D21" s="34">
        <v>0</v>
      </c>
      <c r="E21" s="34">
        <v>0</v>
      </c>
      <c r="F21" s="26" t="e">
        <f>E21*100/D21</f>
        <v>#DIV/0!</v>
      </c>
    </row>
    <row r="22" spans="1:6" ht="47.25" x14ac:dyDescent="0.25">
      <c r="A22" s="5" t="s">
        <v>15</v>
      </c>
      <c r="B22" s="6" t="s">
        <v>16</v>
      </c>
      <c r="C22" s="38">
        <f>C23</f>
        <v>394.6</v>
      </c>
      <c r="D22" s="48">
        <f t="shared" ref="D22:E22" si="0">D23</f>
        <v>1721.1</v>
      </c>
      <c r="E22" s="48">
        <f t="shared" si="0"/>
        <v>437.59999999999997</v>
      </c>
      <c r="F22" s="7">
        <f>E22*100/D22</f>
        <v>25.425599907036201</v>
      </c>
    </row>
    <row r="23" spans="1:6" ht="31.5" x14ac:dyDescent="0.25">
      <c r="A23" s="5" t="s">
        <v>17</v>
      </c>
      <c r="B23" s="6" t="s">
        <v>18</v>
      </c>
      <c r="C23" s="38">
        <f>C24</f>
        <v>394.6</v>
      </c>
      <c r="D23" s="48">
        <f t="shared" ref="D23:E23" si="1">D24</f>
        <v>1721.1</v>
      </c>
      <c r="E23" s="48">
        <f t="shared" si="1"/>
        <v>437.59999999999997</v>
      </c>
      <c r="F23" s="7">
        <f t="shared" ref="F23:F24" si="2">E23*100/D23</f>
        <v>25.425599907036201</v>
      </c>
    </row>
    <row r="24" spans="1:6" x14ac:dyDescent="0.25">
      <c r="A24" s="5" t="s">
        <v>19</v>
      </c>
      <c r="B24" s="6" t="s">
        <v>20</v>
      </c>
      <c r="C24" s="38">
        <f>C25+C26+C27+C28</f>
        <v>394.6</v>
      </c>
      <c r="D24" s="48">
        <f t="shared" ref="D24:E24" si="3">D25+D26+D27+D28</f>
        <v>1721.1</v>
      </c>
      <c r="E24" s="48">
        <f t="shared" si="3"/>
        <v>437.59999999999997</v>
      </c>
      <c r="F24" s="7">
        <f t="shared" si="2"/>
        <v>25.425599907036201</v>
      </c>
    </row>
    <row r="25" spans="1:6" ht="141.75" x14ac:dyDescent="0.25">
      <c r="A25" s="4" t="s">
        <v>21</v>
      </c>
      <c r="B25" s="10" t="s">
        <v>22</v>
      </c>
      <c r="C25" s="47">
        <v>202.9</v>
      </c>
      <c r="D25" s="33">
        <v>897.6</v>
      </c>
      <c r="E25" s="33">
        <v>214.6</v>
      </c>
      <c r="F25" s="9">
        <f>E25*100/D25</f>
        <v>23.908199643493759</v>
      </c>
    </row>
    <row r="26" spans="1:6" ht="157.5" x14ac:dyDescent="0.25">
      <c r="A26" s="4" t="s">
        <v>23</v>
      </c>
      <c r="B26" s="10" t="s">
        <v>24</v>
      </c>
      <c r="C26" s="47">
        <v>0.8</v>
      </c>
      <c r="D26" s="33">
        <v>4.3</v>
      </c>
      <c r="E26" s="33">
        <v>1.1000000000000001</v>
      </c>
      <c r="F26" s="9">
        <f>E26*100/D26</f>
        <v>25.581395348837212</v>
      </c>
    </row>
    <row r="27" spans="1:6" ht="141.75" x14ac:dyDescent="0.25">
      <c r="A27" s="4" t="s">
        <v>25</v>
      </c>
      <c r="B27" s="10" t="s">
        <v>26</v>
      </c>
      <c r="C27" s="47">
        <v>216.9</v>
      </c>
      <c r="D27" s="33">
        <v>930.7</v>
      </c>
      <c r="E27" s="33">
        <v>244.7</v>
      </c>
      <c r="F27" s="9">
        <f>E27*100/D27</f>
        <v>26.292038250778983</v>
      </c>
    </row>
    <row r="28" spans="1:6" ht="15.75" customHeight="1" x14ac:dyDescent="0.25">
      <c r="A28" s="58" t="s">
        <v>27</v>
      </c>
      <c r="B28" s="66" t="s">
        <v>28</v>
      </c>
      <c r="C28" s="52">
        <v>-26</v>
      </c>
      <c r="D28" s="52">
        <v>-111.5</v>
      </c>
      <c r="E28" s="52">
        <v>-22.8</v>
      </c>
      <c r="F28" s="62">
        <f>E28*100/D28</f>
        <v>20.448430493273541</v>
      </c>
    </row>
    <row r="29" spans="1:6" x14ac:dyDescent="0.25">
      <c r="A29" s="65"/>
      <c r="B29" s="67"/>
      <c r="C29" s="52"/>
      <c r="D29" s="52"/>
      <c r="E29" s="52"/>
      <c r="F29" s="63"/>
    </row>
    <row r="30" spans="1:6" x14ac:dyDescent="0.25">
      <c r="A30" s="59"/>
      <c r="B30" s="68"/>
      <c r="C30" s="52"/>
      <c r="D30" s="52"/>
      <c r="E30" s="52"/>
      <c r="F30" s="64"/>
    </row>
    <row r="31" spans="1:6" x14ac:dyDescent="0.25">
      <c r="A31" s="5" t="s">
        <v>29</v>
      </c>
      <c r="B31" s="6" t="s">
        <v>30</v>
      </c>
      <c r="C31" s="38">
        <f t="shared" ref="C31:E32" si="4">C32</f>
        <v>657.2</v>
      </c>
      <c r="D31" s="31">
        <f t="shared" si="4"/>
        <v>1389.1</v>
      </c>
      <c r="E31" s="31">
        <f t="shared" si="4"/>
        <v>1402.5</v>
      </c>
      <c r="F31" s="7">
        <f t="shared" ref="F31:F38" si="5">E31*100/D31</f>
        <v>100.96465337268735</v>
      </c>
    </row>
    <row r="32" spans="1:6" x14ac:dyDescent="0.25">
      <c r="A32" s="5" t="s">
        <v>31</v>
      </c>
      <c r="B32" s="6" t="s">
        <v>32</v>
      </c>
      <c r="C32" s="38">
        <f t="shared" si="4"/>
        <v>657.2</v>
      </c>
      <c r="D32" s="31">
        <f t="shared" si="4"/>
        <v>1389.1</v>
      </c>
      <c r="E32" s="31">
        <f t="shared" si="4"/>
        <v>1402.5</v>
      </c>
      <c r="F32" s="7">
        <f t="shared" si="5"/>
        <v>100.96465337268735</v>
      </c>
    </row>
    <row r="33" spans="1:6" x14ac:dyDescent="0.25">
      <c r="A33" s="4" t="s">
        <v>33</v>
      </c>
      <c r="B33" s="8" t="s">
        <v>34</v>
      </c>
      <c r="C33" s="47">
        <v>657.2</v>
      </c>
      <c r="D33" s="33">
        <v>1389.1</v>
      </c>
      <c r="E33" s="33">
        <v>1402.5</v>
      </c>
      <c r="F33" s="9">
        <f t="shared" si="5"/>
        <v>100.96465337268735</v>
      </c>
    </row>
    <row r="34" spans="1:6" x14ac:dyDescent="0.25">
      <c r="A34" s="5" t="s">
        <v>35</v>
      </c>
      <c r="B34" s="6" t="s">
        <v>36</v>
      </c>
      <c r="C34" s="38">
        <f>C35+C37</f>
        <v>532.9</v>
      </c>
      <c r="D34" s="31">
        <f>D35+D37</f>
        <v>2538.3000000000002</v>
      </c>
      <c r="E34" s="31">
        <f>E35+E37</f>
        <v>276.89999999999998</v>
      </c>
      <c r="F34" s="7">
        <f t="shared" si="5"/>
        <v>10.908876019383049</v>
      </c>
    </row>
    <row r="35" spans="1:6" x14ac:dyDescent="0.25">
      <c r="A35" s="5" t="s">
        <v>37</v>
      </c>
      <c r="B35" s="6" t="s">
        <v>38</v>
      </c>
      <c r="C35" s="38">
        <f>C36</f>
        <v>-61.6</v>
      </c>
      <c r="D35" s="31">
        <f>D36</f>
        <v>223.3</v>
      </c>
      <c r="E35" s="31">
        <f>E36</f>
        <v>14.2</v>
      </c>
      <c r="F35" s="7">
        <f t="shared" si="5"/>
        <v>6.3591580832960144</v>
      </c>
    </row>
    <row r="36" spans="1:6" ht="47.25" x14ac:dyDescent="0.25">
      <c r="A36" s="4" t="s">
        <v>39</v>
      </c>
      <c r="B36" s="10" t="s">
        <v>40</v>
      </c>
      <c r="C36" s="47">
        <v>-61.6</v>
      </c>
      <c r="D36" s="33">
        <v>223.3</v>
      </c>
      <c r="E36" s="33">
        <v>14.2</v>
      </c>
      <c r="F36" s="9">
        <f t="shared" si="5"/>
        <v>6.3591580832960144</v>
      </c>
    </row>
    <row r="37" spans="1:6" ht="25.5" customHeight="1" x14ac:dyDescent="0.25">
      <c r="A37" s="5" t="s">
        <v>41</v>
      </c>
      <c r="B37" s="6" t="s">
        <v>42</v>
      </c>
      <c r="C37" s="38">
        <f>C40+C41</f>
        <v>594.5</v>
      </c>
      <c r="D37" s="31">
        <f>D40+D41</f>
        <v>2315</v>
      </c>
      <c r="E37" s="31">
        <f>E40+E41</f>
        <v>262.7</v>
      </c>
      <c r="F37" s="7">
        <f t="shared" si="5"/>
        <v>11.347732181425487</v>
      </c>
    </row>
    <row r="38" spans="1:6" ht="15.75" hidden="1" customHeight="1" x14ac:dyDescent="0.25">
      <c r="A38" s="54" t="s">
        <v>43</v>
      </c>
      <c r="B38" s="55" t="s">
        <v>44</v>
      </c>
      <c r="C38" s="52"/>
      <c r="D38" s="52"/>
      <c r="E38" s="52"/>
      <c r="F38" s="56" t="e">
        <f t="shared" si="5"/>
        <v>#DIV/0!</v>
      </c>
    </row>
    <row r="39" spans="1:6" ht="15.75" hidden="1" customHeight="1" x14ac:dyDescent="0.25">
      <c r="A39" s="54"/>
      <c r="B39" s="55"/>
      <c r="C39" s="52"/>
      <c r="D39" s="52"/>
      <c r="E39" s="52"/>
      <c r="F39" s="56"/>
    </row>
    <row r="40" spans="1:6" ht="47.25" x14ac:dyDescent="0.25">
      <c r="A40" s="4" t="s">
        <v>45</v>
      </c>
      <c r="B40" s="8" t="s">
        <v>46</v>
      </c>
      <c r="C40" s="47">
        <v>480.6</v>
      </c>
      <c r="D40" s="33">
        <v>500</v>
      </c>
      <c r="E40" s="33">
        <v>123.5</v>
      </c>
      <c r="F40" s="9">
        <f>E40*100/D40</f>
        <v>24.7</v>
      </c>
    </row>
    <row r="41" spans="1:6" ht="33.75" customHeight="1" x14ac:dyDescent="0.25">
      <c r="A41" s="54" t="s">
        <v>47</v>
      </c>
      <c r="B41" s="55" t="s">
        <v>48</v>
      </c>
      <c r="C41" s="52">
        <v>113.9</v>
      </c>
      <c r="D41" s="52">
        <v>1815</v>
      </c>
      <c r="E41" s="52">
        <v>139.19999999999999</v>
      </c>
      <c r="F41" s="56">
        <f>E41*100/D41</f>
        <v>7.6694214876033051</v>
      </c>
    </row>
    <row r="42" spans="1:6" x14ac:dyDescent="0.25">
      <c r="A42" s="54"/>
      <c r="B42" s="55"/>
      <c r="C42" s="52"/>
      <c r="D42" s="52"/>
      <c r="E42" s="52"/>
      <c r="F42" s="56"/>
    </row>
    <row r="43" spans="1:6" x14ac:dyDescent="0.25">
      <c r="A43" s="4"/>
      <c r="B43" s="6" t="s">
        <v>49</v>
      </c>
      <c r="C43" s="38">
        <f t="shared" ref="C43" si="6">C44+C46+C48+C51+C53</f>
        <v>233.5</v>
      </c>
      <c r="D43" s="32">
        <f>D44+D46+D48+D51+D53</f>
        <v>1969.4</v>
      </c>
      <c r="E43" s="32">
        <f t="shared" ref="E43" si="7">E44+E46+E48+E51+E53</f>
        <v>606.1</v>
      </c>
      <c r="F43" s="7">
        <f t="shared" ref="F43:F57" si="8">E43*100/D43</f>
        <v>30.775870823601096</v>
      </c>
    </row>
    <row r="44" spans="1:6" ht="94.5" x14ac:dyDescent="0.25">
      <c r="A44" s="5" t="s">
        <v>50</v>
      </c>
      <c r="B44" s="6" t="s">
        <v>51</v>
      </c>
      <c r="C44" s="38">
        <f>C45</f>
        <v>128.80000000000001</v>
      </c>
      <c r="D44" s="31">
        <f>D45</f>
        <v>892.7</v>
      </c>
      <c r="E44" s="31">
        <f>E45</f>
        <v>494.6</v>
      </c>
      <c r="F44" s="7">
        <f t="shared" si="8"/>
        <v>55.404951271423769</v>
      </c>
    </row>
    <row r="45" spans="1:6" ht="78.75" x14ac:dyDescent="0.25">
      <c r="A45" s="4" t="s">
        <v>52</v>
      </c>
      <c r="B45" s="8" t="s">
        <v>51</v>
      </c>
      <c r="C45" s="47">
        <v>128.80000000000001</v>
      </c>
      <c r="D45" s="33">
        <v>892.7</v>
      </c>
      <c r="E45" s="33">
        <v>494.6</v>
      </c>
      <c r="F45" s="9">
        <f t="shared" si="8"/>
        <v>55.404951271423769</v>
      </c>
    </row>
    <row r="46" spans="1:6" ht="110.25" x14ac:dyDescent="0.25">
      <c r="A46" s="5" t="s">
        <v>84</v>
      </c>
      <c r="B46" s="6" t="s">
        <v>82</v>
      </c>
      <c r="C46" s="38">
        <f>C47</f>
        <v>46.4</v>
      </c>
      <c r="D46" s="31">
        <f>D47</f>
        <v>206.7</v>
      </c>
      <c r="E46" s="31">
        <f>E47</f>
        <v>46.4</v>
      </c>
      <c r="F46" s="11">
        <f t="shared" si="8"/>
        <v>22.447992259313015</v>
      </c>
    </row>
    <row r="47" spans="1:6" ht="81.75" customHeight="1" x14ac:dyDescent="0.25">
      <c r="A47" s="4" t="s">
        <v>85</v>
      </c>
      <c r="B47" s="8" t="s">
        <v>83</v>
      </c>
      <c r="C47" s="47">
        <v>46.4</v>
      </c>
      <c r="D47" s="33">
        <v>206.7</v>
      </c>
      <c r="E47" s="33">
        <v>46.4</v>
      </c>
      <c r="F47" s="12">
        <f t="shared" si="8"/>
        <v>22.447992259313015</v>
      </c>
    </row>
    <row r="48" spans="1:6" ht="40.5" customHeight="1" x14ac:dyDescent="0.25">
      <c r="A48" s="4" t="s">
        <v>87</v>
      </c>
      <c r="B48" s="28" t="s">
        <v>86</v>
      </c>
      <c r="C48" s="38">
        <f>C49+C50</f>
        <v>0</v>
      </c>
      <c r="D48" s="31">
        <f>D49+D50</f>
        <v>850</v>
      </c>
      <c r="E48" s="31">
        <f>E49+E50</f>
        <v>0</v>
      </c>
      <c r="F48" s="12">
        <f>E48*100/D48</f>
        <v>0</v>
      </c>
    </row>
    <row r="49" spans="1:6" ht="90" customHeight="1" x14ac:dyDescent="0.25">
      <c r="A49" s="19" t="s">
        <v>90</v>
      </c>
      <c r="B49" s="29" t="s">
        <v>88</v>
      </c>
      <c r="C49" s="37">
        <v>0</v>
      </c>
      <c r="D49" s="33">
        <v>850</v>
      </c>
      <c r="E49" s="33">
        <v>0</v>
      </c>
      <c r="F49" s="12">
        <f t="shared" ref="F49:F56" si="9">E49/D49*100</f>
        <v>0</v>
      </c>
    </row>
    <row r="50" spans="1:6" ht="0.75" hidden="1" customHeight="1" x14ac:dyDescent="0.25">
      <c r="A50" s="19" t="s">
        <v>91</v>
      </c>
      <c r="B50" s="29" t="s">
        <v>89</v>
      </c>
      <c r="C50" s="37">
        <v>0</v>
      </c>
      <c r="D50" s="33">
        <v>0</v>
      </c>
      <c r="E50" s="33">
        <v>0</v>
      </c>
      <c r="F50" s="12" t="e">
        <f t="shared" si="9"/>
        <v>#DIV/0!</v>
      </c>
    </row>
    <row r="51" spans="1:6" ht="36.75" customHeight="1" x14ac:dyDescent="0.25">
      <c r="A51" s="19" t="s">
        <v>96</v>
      </c>
      <c r="B51" s="28" t="s">
        <v>95</v>
      </c>
      <c r="C51" s="38">
        <f>C52</f>
        <v>58.3</v>
      </c>
      <c r="D51" s="31">
        <f>D52</f>
        <v>20</v>
      </c>
      <c r="E51" s="31">
        <f>E52</f>
        <v>0</v>
      </c>
      <c r="F51" s="12">
        <f t="shared" si="9"/>
        <v>0</v>
      </c>
    </row>
    <row r="52" spans="1:6" ht="32.25" customHeight="1" x14ac:dyDescent="0.25">
      <c r="A52" s="19" t="s">
        <v>98</v>
      </c>
      <c r="B52" s="29" t="s">
        <v>97</v>
      </c>
      <c r="C52" s="47">
        <v>58.3</v>
      </c>
      <c r="D52" s="33">
        <v>20</v>
      </c>
      <c r="E52" s="33">
        <v>0</v>
      </c>
      <c r="F52" s="12">
        <f t="shared" si="9"/>
        <v>0</v>
      </c>
    </row>
    <row r="53" spans="1:6" ht="50.25" customHeight="1" x14ac:dyDescent="0.25">
      <c r="A53" s="19" t="s">
        <v>100</v>
      </c>
      <c r="B53" s="28" t="s">
        <v>99</v>
      </c>
      <c r="C53" s="38">
        <f>C54+C55+C56</f>
        <v>0</v>
      </c>
      <c r="D53" s="51">
        <f t="shared" ref="D53:E53" si="10">D54+D55+D56</f>
        <v>0</v>
      </c>
      <c r="E53" s="51">
        <f t="shared" si="10"/>
        <v>65.099999999999994</v>
      </c>
      <c r="F53" s="12" t="e">
        <f t="shared" si="9"/>
        <v>#DIV/0!</v>
      </c>
    </row>
    <row r="54" spans="1:6" ht="54.75" hidden="1" customHeight="1" x14ac:dyDescent="0.25">
      <c r="A54" s="19" t="s">
        <v>53</v>
      </c>
      <c r="B54" s="29" t="s">
        <v>54</v>
      </c>
      <c r="C54" s="37">
        <v>0</v>
      </c>
      <c r="D54" s="33">
        <v>0</v>
      </c>
      <c r="E54" s="33">
        <v>0</v>
      </c>
      <c r="F54" s="12" t="e">
        <f t="shared" si="9"/>
        <v>#DIV/0!</v>
      </c>
    </row>
    <row r="55" spans="1:6" ht="95.25" customHeight="1" x14ac:dyDescent="0.25">
      <c r="A55" s="24" t="s">
        <v>111</v>
      </c>
      <c r="B55" s="29" t="s">
        <v>112</v>
      </c>
      <c r="C55" s="37">
        <v>0</v>
      </c>
      <c r="D55" s="34">
        <v>0</v>
      </c>
      <c r="E55" s="34">
        <v>25.9</v>
      </c>
      <c r="F55" s="12" t="e">
        <f t="shared" si="9"/>
        <v>#DIV/0!</v>
      </c>
    </row>
    <row r="56" spans="1:6" ht="114.75" customHeight="1" x14ac:dyDescent="0.25">
      <c r="A56" s="49" t="s">
        <v>126</v>
      </c>
      <c r="B56" s="29" t="s">
        <v>127</v>
      </c>
      <c r="C56" s="50">
        <v>0</v>
      </c>
      <c r="D56" s="50">
        <v>0</v>
      </c>
      <c r="E56" s="50">
        <v>39.200000000000003</v>
      </c>
      <c r="F56" s="12" t="e">
        <f t="shared" si="9"/>
        <v>#DIV/0!</v>
      </c>
    </row>
    <row r="57" spans="1:6" x14ac:dyDescent="0.25">
      <c r="A57" s="5" t="s">
        <v>55</v>
      </c>
      <c r="B57" s="6" t="s">
        <v>56</v>
      </c>
      <c r="C57" s="38">
        <f>C58+C77+C79</f>
        <v>573.29999999999995</v>
      </c>
      <c r="D57" s="38">
        <f>D58+D77+D79</f>
        <v>1151.3</v>
      </c>
      <c r="E57" s="38">
        <f t="shared" ref="E57" si="11">E58+E77+E79</f>
        <v>329.9</v>
      </c>
      <c r="F57" s="7">
        <f t="shared" si="8"/>
        <v>28.654564405454703</v>
      </c>
    </row>
    <row r="58" spans="1:6" ht="31.5" x14ac:dyDescent="0.25">
      <c r="A58" s="5" t="s">
        <v>57</v>
      </c>
      <c r="B58" s="6" t="s">
        <v>58</v>
      </c>
      <c r="C58" s="38">
        <f>C59+C63+C68+C75</f>
        <v>573.29999999999995</v>
      </c>
      <c r="D58" s="38">
        <f>D59+D63+D68+D75</f>
        <v>1151.3</v>
      </c>
      <c r="E58" s="38">
        <f>E59+E63+E68+E75</f>
        <v>478.4</v>
      </c>
      <c r="F58" s="7">
        <f t="shared" ref="F58:F59" si="12">E58*100/D58</f>
        <v>41.553027012941897</v>
      </c>
    </row>
    <row r="59" spans="1:6" ht="31.5" x14ac:dyDescent="0.25">
      <c r="A59" s="5" t="s">
        <v>59</v>
      </c>
      <c r="B59" s="6" t="s">
        <v>60</v>
      </c>
      <c r="C59" s="38">
        <f>C60+C62</f>
        <v>362.9</v>
      </c>
      <c r="D59" s="44">
        <f>D60+D62</f>
        <v>764.4</v>
      </c>
      <c r="E59" s="44">
        <f>E60+E62</f>
        <v>389.9</v>
      </c>
      <c r="F59" s="7">
        <f t="shared" si="12"/>
        <v>51.007326007326007</v>
      </c>
    </row>
    <row r="60" spans="1:6" x14ac:dyDescent="0.25">
      <c r="A60" s="4" t="s">
        <v>61</v>
      </c>
      <c r="B60" s="8" t="s">
        <v>62</v>
      </c>
      <c r="C60" s="37">
        <f>C61</f>
        <v>362.9</v>
      </c>
      <c r="D60" s="50">
        <f t="shared" ref="D60:E60" si="13">D61</f>
        <v>764.4</v>
      </c>
      <c r="E60" s="50">
        <f t="shared" si="13"/>
        <v>389.9</v>
      </c>
      <c r="F60" s="9">
        <f>E60*100/D60</f>
        <v>51.007326007326007</v>
      </c>
    </row>
    <row r="61" spans="1:6" ht="31.5" x14ac:dyDescent="0.25">
      <c r="A61" s="4" t="s">
        <v>63</v>
      </c>
      <c r="B61" s="8" t="s">
        <v>64</v>
      </c>
      <c r="C61" s="47">
        <v>362.9</v>
      </c>
      <c r="D61" s="33">
        <v>764.4</v>
      </c>
      <c r="E61" s="33">
        <v>389.9</v>
      </c>
      <c r="F61" s="9">
        <f t="shared" ref="F61:F67" si="14">E61*100/D61</f>
        <v>51.007326007326007</v>
      </c>
    </row>
    <row r="62" spans="1:6" x14ac:dyDescent="0.25">
      <c r="A62" s="41" t="s">
        <v>119</v>
      </c>
      <c r="B62" s="42" t="s">
        <v>120</v>
      </c>
      <c r="C62" s="43">
        <v>0</v>
      </c>
      <c r="D62" s="43">
        <v>0</v>
      </c>
      <c r="E62" s="43">
        <v>0</v>
      </c>
      <c r="F62" s="46" t="e">
        <f t="shared" si="14"/>
        <v>#DIV/0!</v>
      </c>
    </row>
    <row r="63" spans="1:6" ht="31.5" x14ac:dyDescent="0.25">
      <c r="A63" s="17" t="s">
        <v>78</v>
      </c>
      <c r="B63" s="18" t="s">
        <v>79</v>
      </c>
      <c r="C63" s="38">
        <f>C65+C66+C67+C64</f>
        <v>136.4</v>
      </c>
      <c r="D63" s="44">
        <f t="shared" ref="D63:E63" si="15">D65+D66+D67+D64</f>
        <v>0</v>
      </c>
      <c r="E63" s="44">
        <f t="shared" si="15"/>
        <v>0</v>
      </c>
      <c r="F63" s="15" t="e">
        <f t="shared" si="14"/>
        <v>#DIV/0!</v>
      </c>
    </row>
    <row r="64" spans="1:6" ht="47.25" x14ac:dyDescent="0.25">
      <c r="A64" s="41" t="s">
        <v>121</v>
      </c>
      <c r="B64" s="42" t="s">
        <v>122</v>
      </c>
      <c r="C64" s="43">
        <v>0</v>
      </c>
      <c r="D64" s="43">
        <v>0</v>
      </c>
      <c r="E64" s="43"/>
      <c r="F64" s="45" t="e">
        <f t="shared" si="14"/>
        <v>#DIV/0!</v>
      </c>
    </row>
    <row r="65" spans="1:6" ht="47.25" x14ac:dyDescent="0.25">
      <c r="A65" s="4" t="s">
        <v>93</v>
      </c>
      <c r="B65" s="8" t="s">
        <v>92</v>
      </c>
      <c r="C65" s="50">
        <v>136.4</v>
      </c>
      <c r="D65" s="33">
        <v>0</v>
      </c>
      <c r="E65" s="33"/>
      <c r="F65" s="9" t="e">
        <f t="shared" si="14"/>
        <v>#DIV/0!</v>
      </c>
    </row>
    <row r="66" spans="1:6" ht="34.5" customHeight="1" x14ac:dyDescent="0.25">
      <c r="A66" s="4" t="s">
        <v>77</v>
      </c>
      <c r="B66" s="8" t="s">
        <v>80</v>
      </c>
      <c r="C66" s="37">
        <v>0</v>
      </c>
      <c r="D66" s="33">
        <v>0</v>
      </c>
      <c r="E66" s="33"/>
      <c r="F66" s="9" t="e">
        <f t="shared" si="14"/>
        <v>#DIV/0!</v>
      </c>
    </row>
    <row r="67" spans="1:6" ht="41.25" customHeight="1" x14ac:dyDescent="0.25">
      <c r="A67" s="35" t="s">
        <v>113</v>
      </c>
      <c r="B67" s="36" t="s">
        <v>114</v>
      </c>
      <c r="C67" s="37">
        <v>0</v>
      </c>
      <c r="D67" s="37">
        <v>0</v>
      </c>
      <c r="E67" s="37">
        <v>0</v>
      </c>
      <c r="F67" s="39" t="e">
        <f t="shared" si="14"/>
        <v>#DIV/0!</v>
      </c>
    </row>
    <row r="68" spans="1:6" x14ac:dyDescent="0.25">
      <c r="A68" s="69" t="s">
        <v>66</v>
      </c>
      <c r="B68" s="60" t="s">
        <v>65</v>
      </c>
      <c r="C68" s="53">
        <f>C71+C73</f>
        <v>74</v>
      </c>
      <c r="D68" s="53">
        <f>D71+D73</f>
        <v>386.9</v>
      </c>
      <c r="E68" s="53">
        <f>E71+E73</f>
        <v>88.5</v>
      </c>
      <c r="F68" s="61">
        <f>E68*100/D68</f>
        <v>22.874127681571466</v>
      </c>
    </row>
    <row r="69" spans="1:6" x14ac:dyDescent="0.25">
      <c r="A69" s="70"/>
      <c r="B69" s="60"/>
      <c r="C69" s="53"/>
      <c r="D69" s="53"/>
      <c r="E69" s="53"/>
      <c r="F69" s="61"/>
    </row>
    <row r="70" spans="1:6" x14ac:dyDescent="0.25">
      <c r="A70" s="71"/>
      <c r="B70" s="60"/>
      <c r="C70" s="53"/>
      <c r="D70" s="53"/>
      <c r="E70" s="53"/>
      <c r="F70" s="61"/>
    </row>
    <row r="71" spans="1:6" x14ac:dyDescent="0.25">
      <c r="A71" s="54" t="s">
        <v>67</v>
      </c>
      <c r="B71" s="55" t="s">
        <v>68</v>
      </c>
      <c r="C71" s="52">
        <v>0</v>
      </c>
      <c r="D71" s="52">
        <v>33</v>
      </c>
      <c r="E71" s="52">
        <v>0</v>
      </c>
      <c r="F71" s="56">
        <f>E71*100/D71</f>
        <v>0</v>
      </c>
    </row>
    <row r="72" spans="1:6" ht="34.5" customHeight="1" x14ac:dyDescent="0.25">
      <c r="A72" s="54"/>
      <c r="B72" s="55"/>
      <c r="C72" s="52"/>
      <c r="D72" s="52"/>
      <c r="E72" s="52"/>
      <c r="F72" s="56"/>
    </row>
    <row r="73" spans="1:6" x14ac:dyDescent="0.25">
      <c r="A73" s="54" t="s">
        <v>69</v>
      </c>
      <c r="B73" s="55" t="s">
        <v>70</v>
      </c>
      <c r="C73" s="52">
        <v>74</v>
      </c>
      <c r="D73" s="52">
        <v>353.9</v>
      </c>
      <c r="E73" s="52">
        <v>88.5</v>
      </c>
      <c r="F73" s="56">
        <f>E73*100/D73</f>
        <v>25.007064142413114</v>
      </c>
    </row>
    <row r="74" spans="1:6" ht="36" customHeight="1" x14ac:dyDescent="0.25">
      <c r="A74" s="54"/>
      <c r="B74" s="55"/>
      <c r="C74" s="52"/>
      <c r="D74" s="52"/>
      <c r="E74" s="52"/>
      <c r="F74" s="56"/>
    </row>
    <row r="75" spans="1:6" ht="27.75" hidden="1" customHeight="1" x14ac:dyDescent="0.25">
      <c r="A75" s="19" t="s">
        <v>102</v>
      </c>
      <c r="B75" s="20" t="s">
        <v>101</v>
      </c>
      <c r="C75" s="38">
        <f>C76</f>
        <v>0</v>
      </c>
      <c r="D75" s="31">
        <f>D76</f>
        <v>0</v>
      </c>
      <c r="E75" s="31">
        <f>E76</f>
        <v>0</v>
      </c>
      <c r="F75" s="21" t="e">
        <f>E75/D75*100</f>
        <v>#DIV/0!</v>
      </c>
    </row>
    <row r="76" spans="1:6" ht="31.5" hidden="1" x14ac:dyDescent="0.25">
      <c r="A76" s="19" t="s">
        <v>104</v>
      </c>
      <c r="B76" s="22" t="s">
        <v>103</v>
      </c>
      <c r="C76" s="37">
        <v>0</v>
      </c>
      <c r="D76" s="33">
        <v>0</v>
      </c>
      <c r="E76" s="33">
        <v>0</v>
      </c>
      <c r="F76" s="23" t="e">
        <f>E76/D76*100</f>
        <v>#DIV/0!</v>
      </c>
    </row>
    <row r="77" spans="1:6" ht="78.75" x14ac:dyDescent="0.25">
      <c r="A77" s="24" t="s">
        <v>105</v>
      </c>
      <c r="B77" s="27" t="s">
        <v>106</v>
      </c>
      <c r="C77" s="38">
        <f t="shared" ref="C77:F80" si="16">C78</f>
        <v>0</v>
      </c>
      <c r="D77" s="32">
        <f t="shared" si="16"/>
        <v>0</v>
      </c>
      <c r="E77" s="32">
        <f t="shared" si="16"/>
        <v>0</v>
      </c>
      <c r="F77" s="32">
        <f t="shared" si="16"/>
        <v>32.4661208779155</v>
      </c>
    </row>
    <row r="78" spans="1:6" ht="63" x14ac:dyDescent="0.25">
      <c r="A78" s="24" t="s">
        <v>107</v>
      </c>
      <c r="B78" s="25" t="s">
        <v>108</v>
      </c>
      <c r="C78" s="37">
        <v>0</v>
      </c>
      <c r="D78" s="34">
        <v>0</v>
      </c>
      <c r="E78" s="34">
        <v>0</v>
      </c>
      <c r="F78" s="38">
        <f t="shared" si="16"/>
        <v>32.4661208779155</v>
      </c>
    </row>
    <row r="79" spans="1:6" ht="37.5" x14ac:dyDescent="0.25">
      <c r="A79" s="35" t="s">
        <v>116</v>
      </c>
      <c r="B79" s="40" t="s">
        <v>115</v>
      </c>
      <c r="C79" s="38">
        <f>C80</f>
        <v>0</v>
      </c>
      <c r="D79" s="38">
        <f t="shared" ref="D79:E79" si="17">D80</f>
        <v>0</v>
      </c>
      <c r="E79" s="38">
        <f t="shared" si="17"/>
        <v>-148.5</v>
      </c>
      <c r="F79" s="38">
        <f t="shared" si="16"/>
        <v>32.4661208779155</v>
      </c>
    </row>
    <row r="80" spans="1:6" ht="42.75" customHeight="1" x14ac:dyDescent="0.25">
      <c r="A80" s="35" t="s">
        <v>117</v>
      </c>
      <c r="B80" s="36" t="s">
        <v>118</v>
      </c>
      <c r="C80" s="37">
        <v>0</v>
      </c>
      <c r="D80" s="37">
        <v>0</v>
      </c>
      <c r="E80" s="37">
        <v>-148.5</v>
      </c>
      <c r="F80" s="38">
        <f t="shared" si="16"/>
        <v>32.4661208779155</v>
      </c>
    </row>
    <row r="81" spans="1:6" x14ac:dyDescent="0.25">
      <c r="A81" s="5" t="s">
        <v>71</v>
      </c>
      <c r="B81" s="6"/>
      <c r="C81" s="38">
        <f>C12+C57</f>
        <v>2587.8000000000002</v>
      </c>
      <c r="D81" s="31">
        <f>D12+D57</f>
        <v>10028.299999999999</v>
      </c>
      <c r="E81" s="31">
        <f>E12+E57</f>
        <v>3255.8</v>
      </c>
      <c r="F81" s="7">
        <f>E81*100/D81</f>
        <v>32.4661208779155</v>
      </c>
    </row>
    <row r="82" spans="1:6" x14ac:dyDescent="0.25">
      <c r="A82" s="13"/>
      <c r="E82" s="30"/>
    </row>
    <row r="83" spans="1:6" x14ac:dyDescent="0.25">
      <c r="A83" s="13"/>
      <c r="E83" s="30"/>
    </row>
    <row r="84" spans="1:6" x14ac:dyDescent="0.25">
      <c r="A84" s="13"/>
      <c r="E84" s="30"/>
    </row>
    <row r="85" spans="1:6" x14ac:dyDescent="0.25">
      <c r="A85" s="13"/>
      <c r="E85" s="30"/>
    </row>
    <row r="86" spans="1:6" x14ac:dyDescent="0.25">
      <c r="A86" s="13"/>
    </row>
    <row r="87" spans="1:6" x14ac:dyDescent="0.25">
      <c r="A87" s="13"/>
    </row>
    <row r="88" spans="1:6" x14ac:dyDescent="0.25">
      <c r="A88" s="13"/>
    </row>
    <row r="89" spans="1:6" x14ac:dyDescent="0.25">
      <c r="A89" s="13"/>
    </row>
    <row r="90" spans="1:6" x14ac:dyDescent="0.25">
      <c r="A90" s="13"/>
    </row>
    <row r="91" spans="1:6" x14ac:dyDescent="0.25">
      <c r="A91" s="13"/>
    </row>
    <row r="92" spans="1:6" x14ac:dyDescent="0.25">
      <c r="A92" s="13"/>
    </row>
    <row r="93" spans="1:6" x14ac:dyDescent="0.25">
      <c r="A93" s="13"/>
    </row>
    <row r="94" spans="1:6" x14ac:dyDescent="0.25">
      <c r="A94" s="13"/>
    </row>
    <row r="95" spans="1:6" x14ac:dyDescent="0.25">
      <c r="A95" s="13"/>
    </row>
    <row r="96" spans="1:6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</sheetData>
  <mergeCells count="58">
    <mergeCell ref="A68:A70"/>
    <mergeCell ref="B2:F2"/>
    <mergeCell ref="B3:F3"/>
    <mergeCell ref="B4:F4"/>
    <mergeCell ref="B5:F5"/>
    <mergeCell ref="A10:A11"/>
    <mergeCell ref="B10:B11"/>
    <mergeCell ref="D10:E10"/>
    <mergeCell ref="A15:A16"/>
    <mergeCell ref="B15:B16"/>
    <mergeCell ref="F15:F16"/>
    <mergeCell ref="A19:A20"/>
    <mergeCell ref="B19:B20"/>
    <mergeCell ref="F19:F20"/>
    <mergeCell ref="C19:C20"/>
    <mergeCell ref="E15:E16"/>
    <mergeCell ref="E19:E20"/>
    <mergeCell ref="D15:D16"/>
    <mergeCell ref="D19:D20"/>
    <mergeCell ref="A28:A30"/>
    <mergeCell ref="B28:B30"/>
    <mergeCell ref="F28:F30"/>
    <mergeCell ref="A38:A39"/>
    <mergeCell ref="B38:B39"/>
    <mergeCell ref="F38:F39"/>
    <mergeCell ref="C28:C30"/>
    <mergeCell ref="C38:C39"/>
    <mergeCell ref="E28:E30"/>
    <mergeCell ref="E38:E39"/>
    <mergeCell ref="D28:D30"/>
    <mergeCell ref="D38:D39"/>
    <mergeCell ref="A73:A74"/>
    <mergeCell ref="B73:B74"/>
    <mergeCell ref="F73:F74"/>
    <mergeCell ref="A7:F8"/>
    <mergeCell ref="F10:F11"/>
    <mergeCell ref="C10:C11"/>
    <mergeCell ref="C15:C16"/>
    <mergeCell ref="A41:A42"/>
    <mergeCell ref="B41:B42"/>
    <mergeCell ref="F41:F42"/>
    <mergeCell ref="B68:B70"/>
    <mergeCell ref="F68:F70"/>
    <mergeCell ref="A71:A72"/>
    <mergeCell ref="B71:B72"/>
    <mergeCell ref="F71:F72"/>
    <mergeCell ref="C41:C42"/>
    <mergeCell ref="E41:E42"/>
    <mergeCell ref="E68:E70"/>
    <mergeCell ref="E71:E72"/>
    <mergeCell ref="E73:E74"/>
    <mergeCell ref="C71:C72"/>
    <mergeCell ref="C73:C74"/>
    <mergeCell ref="D68:D70"/>
    <mergeCell ref="D71:D72"/>
    <mergeCell ref="D73:D74"/>
    <mergeCell ref="C68:C70"/>
    <mergeCell ref="D41:D42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Доходы.№2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</dc:creator>
  <cp:lastModifiedBy>User</cp:lastModifiedBy>
  <cp:lastPrinted>2024-05-02T09:31:12Z</cp:lastPrinted>
  <dcterms:created xsi:type="dcterms:W3CDTF">2015-06-05T18:17:20Z</dcterms:created>
  <dcterms:modified xsi:type="dcterms:W3CDTF">2024-05-02T09:31:14Z</dcterms:modified>
</cp:coreProperties>
</file>